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A47F6E85-955F-49D8-81FC-21FF2B251F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MPECHE" sheetId="1" r:id="rId1"/>
  </sheets>
  <definedNames>
    <definedName name="_xlnm.Print_Area" localSheetId="0">CAMPECHE!$A$1:$S$31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L12" i="1"/>
  <c r="J12" i="1"/>
  <c r="K22" i="1" l="1"/>
  <c r="K21" i="1"/>
  <c r="K20" i="1"/>
  <c r="N12" i="1"/>
  <c r="L14" i="1" l="1"/>
  <c r="N13" i="1"/>
  <c r="M13" i="1" s="1"/>
  <c r="K12" i="1"/>
  <c r="M12" i="1"/>
  <c r="J14" i="1"/>
  <c r="K23" i="1"/>
  <c r="L23" i="1" s="1"/>
  <c r="L21" i="1" l="1"/>
  <c r="L20" i="1"/>
  <c r="K13" i="1"/>
  <c r="N14" i="1"/>
  <c r="M14" i="1" s="1"/>
  <c r="L22" i="1"/>
  <c r="K14" i="1" l="1"/>
</calcChain>
</file>

<file path=xl/sharedStrings.xml><?xml version="1.0" encoding="utf-8"?>
<sst xmlns="http://schemas.openxmlformats.org/spreadsheetml/2006/main" count="138" uniqueCount="58">
  <si>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</si>
  <si>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</si>
  <si>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</si>
  <si>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</si>
  <si>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</si>
  <si>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</si>
  <si>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</si>
  <si>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</si>
  <si>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</si>
  <si>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</si>
  <si>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</si>
  <si>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</si>
  <si>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</si>
  <si>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</si>
  <si>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</si>
  <si>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</si>
  <si>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</si>
  <si>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</si>
  <si>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</si>
  <si>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</si>
  <si>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</si>
  <si>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</si>
  <si>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</si>
  <si>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</si>
  <si>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</si>
  <si>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</si>
  <si>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PRI</t>
  </si>
  <si>
    <t>PRINCIPIO DE REPRESENTACIÓN PROPORCIONAL</t>
  </si>
  <si>
    <t>PARTIDO</t>
  </si>
  <si>
    <t>BIBY KAREN RABELO DE LA TORRE</t>
  </si>
  <si>
    <t>PROCESO ELECTORAL ESTATAL ORDINARIO 2021</t>
  </si>
  <si>
    <t>MOVIMIENTO CIUDADANO</t>
  </si>
  <si>
    <t>AYUNTAMIENTO DE CAMPECHE</t>
  </si>
  <si>
    <t>VICTOR ENRIQUE AGUIRRE MONTALVO</t>
  </si>
  <si>
    <t>MARTHA ALEJANDRA CAMACHO SANCHEZ</t>
  </si>
  <si>
    <t>JORGE  MANUEL AVILA MONTEJO</t>
  </si>
  <si>
    <t>DIANA LUISA AGUILAR RUELAS</t>
  </si>
  <si>
    <t>IAN IGNACIO VALLADARES MAC-GREGOR</t>
  </si>
  <si>
    <t>LISBET DEL ROSARIO RIOS</t>
  </si>
  <si>
    <t>CARLOS JORGE OPENGO PEREZ</t>
  </si>
  <si>
    <t>YESMY YARET DEL PILAR CASTILLO COUOH</t>
  </si>
  <si>
    <t>ERICKA YUVISA CANCHE RODRIGUEZ</t>
  </si>
  <si>
    <t>SARA EVELIN ESCALANTE FLORES</t>
  </si>
  <si>
    <t>OMAR ALBERTO SANCHEZ ROSADO</t>
  </si>
  <si>
    <t>LIRIO ARACELY TEK ROMERO</t>
  </si>
  <si>
    <t>CARLOS ALBERTO UC PAUL</t>
  </si>
  <si>
    <t>MARIA MERCEDES SAUCEDA ARVIZU</t>
  </si>
  <si>
    <t>IVAN LENIN ALCALA SANTOS</t>
  </si>
  <si>
    <t>ROSARIO DE LA CRUZ ROSADO RODRIGUEZ</t>
  </si>
  <si>
    <t>ERICK ALEJANDRO LEZAMA MINAYA</t>
  </si>
  <si>
    <t>YURIDIA SHIRLEY KU CONSTANTINO</t>
  </si>
  <si>
    <t>KARLA GISSELLE RODRIGUEZ TEC</t>
  </si>
  <si>
    <t>IGNACIO JOSE MUÑOZ HERNANDEZ</t>
  </si>
  <si>
    <t>ANTONIO OLAN QUE</t>
  </si>
  <si>
    <t>PATRICIA DEL SOCORRO RODRIGUEZ REYES</t>
  </si>
  <si>
    <t>ROSALINA BEATRIZ MARTIN CASTILLO</t>
  </si>
  <si>
    <t>HUGO ENRIQUE ESTRELLA RODRIGUEZ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</si>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</sst>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4B2-4CA6-8BEC-8B7C7D43902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4B2-4CA6-8BEC-8B7C7D439021}"/>
              </c:ext>
            </c:extLst>
          </c:dPt>
          <c:dLbls>
            <c:dLbl>
              <c:idx val="0"/>
              <c:layout>
                <c:manualLayout>
                  <c:x val="-0.23660278910919272"/>
                  <c:y val="3.0447017006885748E-3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r>
                      <a:rPr lang="en-US" sz="800"/>
                      <a:t>HOMBRES 46.6667%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4B2-4CA6-8BEC-8B7C7D439021}"/>
                </c:ext>
              </c:extLst>
            </c:dLbl>
            <c:dLbl>
              <c:idx val="1"/>
              <c:layout>
                <c:manualLayout>
                  <c:x val="0.21555797995130133"/>
                  <c:y val="3.7433663268580469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</a:defRPr>
                    </a:pPr>
                    <a:r>
                      <a:rPr lang="en-US" sz="800"/>
                      <a:t>MUJERES 53.3333%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4B2-4CA6-8BEC-8B7C7D4390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(CAMPECHE!$K$10,CAMPECHE!$M$10)</c:f>
              <c:numCache>
                <c:formatCode>General</c:formatCode>
                <c:ptCount val="2"/>
              </c:numCache>
            </c:numRef>
          </c:cat>
          <c:val>
            <c:numRef>
              <c:f>(CAMPECHE!$K$14,CAMPECHE!$M$14)</c:f>
              <c:numCache>
                <c:formatCode>0.0000%</c:formatCode>
                <c:ptCount val="2"/>
                <c:pt idx="0">
                  <c:v>0.46666666666666667</c:v>
                </c:pt>
                <c:pt idx="1">
                  <c:v>0.53333333333333333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2-4CA6-8BEC-8B7C7D43902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59E7-45C5-9E65-296421E6E33F}"/>
              </c:ext>
            </c:extLst>
          </c:dPt>
          <c:dPt>
            <c:idx val="1"/>
            <c:bubble3D val="0"/>
            <c:explosion val="1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1-59E7-45C5-9E65-296421E6E33F}"/>
              </c:ext>
            </c:extLst>
          </c:dPt>
          <c:dPt>
            <c:idx val="2"/>
            <c:bubble3D val="0"/>
            <c:explosion val="4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59E7-45C5-9E65-296421E6E33F}"/>
              </c:ext>
            </c:extLst>
          </c:dPt>
          <c:dPt>
            <c:idx val="3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3-59E7-45C5-9E65-296421E6E33F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59E7-45C5-9E65-296421E6E33F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59E7-45C5-9E65-296421E6E33F}"/>
              </c:ext>
            </c:extLst>
          </c:dPt>
          <c:dLbls>
            <c:dLbl>
              <c:idx val="0"/>
              <c:layout>
                <c:manualLayout>
                  <c:x val="9.6421879254374815E-2"/>
                  <c:y val="8.6422050846389126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E7-45C5-9E65-296421E6E33F}"/>
                </c:ext>
              </c:extLst>
            </c:dLbl>
            <c:dLbl>
              <c:idx val="1"/>
              <c:layout>
                <c:manualLayout>
                  <c:x val="0.18041249258853695"/>
                  <c:y val="-2.3091619760741155E-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7-45C5-9E65-296421E6E33F}"/>
                </c:ext>
              </c:extLst>
            </c:dLbl>
            <c:dLbl>
              <c:idx val="2"/>
              <c:layout>
                <c:manualLayout>
                  <c:x val="-1.2497812773403318E-2"/>
                  <c:y val="3.3683534313455575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E7-45C5-9E65-296421E6E3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CAMPECHE!$I$20:$I$22</c:f>
              <c:strCache>
                <c:ptCount val="3"/>
                <c:pt idx="0">
                  <c:v>PRI</c:v>
                </c:pt>
                <c:pt idx="1">
                  <c:v>MOVIMIENTO CIUDADANO</c:v>
                </c:pt>
                <c:pt idx="2">
                  <c:v>MORENA</c:v>
                </c:pt>
              </c:strCache>
            </c:strRef>
          </c:cat>
          <c:val>
            <c:numRef>
              <c:f>CAMPECHE!$L$20:$L$22</c:f>
              <c:numCache>
                <c:formatCode>0.0000%</c:formatCode>
                <c:ptCount val="3"/>
                <c:pt idx="0">
                  <c:v>0.13333333333333333</c:v>
                </c:pt>
                <c:pt idx="1">
                  <c:v>0.66666666666666663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E7-45C5-9E65-296421E6E33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13854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3</xdr:row>
      <xdr:rowOff>3059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32904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91615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6</xdr:row>
      <xdr:rowOff>59055</xdr:rowOff>
    </xdr:from>
    <xdr:to>
      <xdr:col>18</xdr:col>
      <xdr:colOff>428625</xdr:colOff>
      <xdr:row>16</xdr:row>
      <xdr:rowOff>234315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495301</xdr:colOff>
      <xdr:row>10</xdr:row>
      <xdr:rowOff>10160</xdr:rowOff>
    </xdr:from>
    <xdr:to>
      <xdr:col>15</xdr:col>
      <xdr:colOff>147482</xdr:colOff>
      <xdr:row>13</xdr:row>
      <xdr:rowOff>234321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38101" y="1676400"/>
          <a:ext cx="444661" cy="833761"/>
        </a:xfrm>
        <a:prstGeom prst="rect">
          <a:avLst/>
        </a:prstGeom>
      </xdr:spPr>
    </xdr:pic>
    <xdr:clientData/>
  </xdr:twoCellAnchor>
  <xdr:twoCellAnchor editAs="oneCell">
    <xdr:from>
      <xdr:col>17</xdr:col>
      <xdr:colOff>523333</xdr:colOff>
      <xdr:row>9</xdr:row>
      <xdr:rowOff>97155</xdr:rowOff>
    </xdr:from>
    <xdr:to>
      <xdr:col>18</xdr:col>
      <xdr:colOff>24198</xdr:colOff>
      <xdr:row>13</xdr:row>
      <xdr:rowOff>170186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143573" y="1590675"/>
          <a:ext cx="293345" cy="855351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16</xdr:row>
      <xdr:rowOff>36194</xdr:rowOff>
    </xdr:from>
    <xdr:to>
      <xdr:col>19</xdr:col>
      <xdr:colOff>33020</xdr:colOff>
      <xdr:row>31</xdr:row>
      <xdr:rowOff>43179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400050</xdr:colOff>
      <xdr:row>7</xdr:row>
      <xdr:rowOff>137583</xdr:rowOff>
    </xdr:from>
    <xdr:to>
      <xdr:col>0</xdr:col>
      <xdr:colOff>759460</xdr:colOff>
      <xdr:row>9</xdr:row>
      <xdr:rowOff>132715</xdr:rowOff>
    </xdr:to>
    <xdr:pic>
      <xdr:nvPicPr>
        <xdr:cNvPr id="11" name="Imagen 10" descr="G:\EMBLEMAS\MOCI-01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50" y="1301750"/>
          <a:ext cx="359410" cy="365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4"/>
  <sheetViews>
    <sheetView tabSelected="1" view="pageBreakPreview" zoomScaleNormal="75" zoomScaleSheetLayoutView="100" workbookViewId="0">
      <selection activeCell="A7" sqref="A7"/>
    </sheetView>
  </sheetViews>
  <sheetFormatPr baseColWidth="10" defaultRowHeight="15" x14ac:dyDescent="0.25"/>
  <cols>
    <col min="1" max="1" width="21.28515625" style="39" customWidth="1"/>
    <col min="2" max="2" width="11.140625" bestFit="1" customWidth="1"/>
    <col min="3" max="3" width="33.7109375" customWidth="1"/>
    <col min="4" max="4" width="5" style="40" bestFit="1" customWidth="1"/>
    <col min="5" max="5" width="11.140625" bestFit="1" customWidth="1"/>
    <col min="6" max="6" width="30.140625" bestFit="1" customWidth="1"/>
    <col min="7" max="7" width="5" style="39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2" customHeight="1" x14ac:dyDescent="0.2">
      <c r="A2" s="65" t="s">
        <v>0</v>
      </c>
      <c r="B2" s="65"/>
      <c r="C2" s="65"/>
      <c r="D2" s="65"/>
      <c r="E2" s="65"/>
      <c r="F2" s="65"/>
      <c r="G2" s="65"/>
      <c r="H2" s="65" t="s">
        <v>0</v>
      </c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45" s="2" customFormat="1" ht="14.25" x14ac:dyDescent="0.2">
      <c r="A3" s="61" t="s">
        <v>57</v>
      </c>
      <c r="B3" s="61"/>
      <c r="C3" s="61"/>
      <c r="D3" s="61"/>
      <c r="E3" s="61"/>
      <c r="F3" s="61"/>
      <c r="G3" s="61"/>
      <c r="H3" s="61" t="s">
        <v>57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5" s="2" customFormat="1" ht="12" customHeight="1" x14ac:dyDescent="0.2">
      <c r="A4" s="61" t="s">
        <v>30</v>
      </c>
      <c r="B4" s="61"/>
      <c r="C4" s="61"/>
      <c r="D4" s="61"/>
      <c r="E4" s="61"/>
      <c r="F4" s="61"/>
      <c r="G4" s="61"/>
      <c r="H4" s="61" t="s">
        <v>30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2" customHeight="1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62" t="s">
        <v>32</v>
      </c>
      <c r="B6" s="62"/>
      <c r="C6" s="62"/>
      <c r="D6" s="62"/>
      <c r="E6" s="62"/>
      <c r="F6" s="62"/>
      <c r="G6" s="62"/>
      <c r="H6" s="62" t="s">
        <v>32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2" customHeight="1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47" t="s">
        <v>1</v>
      </c>
      <c r="B8" s="47"/>
      <c r="C8" s="47"/>
      <c r="D8" s="47"/>
      <c r="E8" s="47"/>
      <c r="F8" s="47"/>
      <c r="G8" s="47"/>
      <c r="H8" s="63" t="s">
        <v>2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52" t="s">
        <v>31</v>
      </c>
      <c r="C9" s="52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53"/>
      <c r="C10" s="53"/>
      <c r="D10" s="11"/>
      <c r="G10" s="10"/>
      <c r="H10" s="12"/>
      <c r="I10" s="54" t="s">
        <v>6</v>
      </c>
      <c r="J10" s="56" t="s">
        <v>4</v>
      </c>
      <c r="K10" s="56"/>
      <c r="L10" s="56" t="s">
        <v>5</v>
      </c>
      <c r="M10" s="56"/>
      <c r="N10" s="57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59" t="s">
        <v>8</v>
      </c>
      <c r="B11" s="60" t="s">
        <v>9</v>
      </c>
      <c r="C11" s="60"/>
      <c r="D11" s="60"/>
      <c r="E11" s="60" t="s">
        <v>10</v>
      </c>
      <c r="F11" s="60"/>
      <c r="G11" s="60"/>
      <c r="I11" s="55"/>
      <c r="J11" s="15" t="s">
        <v>11</v>
      </c>
      <c r="K11" s="15" t="s">
        <v>12</v>
      </c>
      <c r="L11" s="15" t="s">
        <v>11</v>
      </c>
      <c r="M11" s="15" t="s">
        <v>12</v>
      </c>
      <c r="N11" s="58"/>
    </row>
    <row r="12" spans="1:45" s="2" customFormat="1" ht="14.25" x14ac:dyDescent="0.2">
      <c r="A12" s="59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COUNTIF(D13:D22,"H")</f>
        <v>4</v>
      </c>
      <c r="K12" s="19">
        <f>J12/$N12</f>
        <v>0.4</v>
      </c>
      <c r="L12" s="18">
        <f>COUNTIF(D13:D22,"M")</f>
        <v>6</v>
      </c>
      <c r="M12" s="19">
        <f>L12/$N12</f>
        <v>0.6</v>
      </c>
      <c r="N12" s="18">
        <f>SUM(J12,L12)</f>
        <v>10</v>
      </c>
    </row>
    <row r="13" spans="1:45" s="2" customFormat="1" ht="22.5" x14ac:dyDescent="0.2">
      <c r="A13" s="20" t="s">
        <v>17</v>
      </c>
      <c r="B13" s="20" t="s">
        <v>31</v>
      </c>
      <c r="C13" s="20" t="s">
        <v>29</v>
      </c>
      <c r="D13" s="21" t="s">
        <v>18</v>
      </c>
      <c r="E13" s="20" t="s">
        <v>31</v>
      </c>
      <c r="F13" s="20" t="s">
        <v>42</v>
      </c>
      <c r="G13" s="21" t="s">
        <v>18</v>
      </c>
      <c r="I13" s="18" t="s">
        <v>19</v>
      </c>
      <c r="J13" s="18">
        <f>COUNTIF(D27:D31,"H")</f>
        <v>3</v>
      </c>
      <c r="K13" s="19">
        <f>J13/$N13</f>
        <v>0.6</v>
      </c>
      <c r="L13" s="18">
        <f>COUNTIF(D27:D31,"M")</f>
        <v>2</v>
      </c>
      <c r="M13" s="19">
        <f>L13/$N13</f>
        <v>0.4</v>
      </c>
      <c r="N13" s="18">
        <f>SUM(J13,L13)</f>
        <v>5</v>
      </c>
    </row>
    <row r="14" spans="1:45" s="2" customFormat="1" ht="22.5" x14ac:dyDescent="0.2">
      <c r="A14" s="20" t="s">
        <v>20</v>
      </c>
      <c r="B14" s="20" t="s">
        <v>31</v>
      </c>
      <c r="C14" s="20" t="s">
        <v>33</v>
      </c>
      <c r="D14" s="21" t="s">
        <v>21</v>
      </c>
      <c r="E14" s="20" t="s">
        <v>31</v>
      </c>
      <c r="F14" s="20" t="s">
        <v>43</v>
      </c>
      <c r="G14" s="21" t="s">
        <v>21</v>
      </c>
      <c r="I14" s="22" t="s">
        <v>7</v>
      </c>
      <c r="J14" s="22">
        <f>SUM(J12:J13)</f>
        <v>7</v>
      </c>
      <c r="K14" s="23">
        <f>J14/N14</f>
        <v>0.46666666666666667</v>
      </c>
      <c r="L14" s="22">
        <f t="shared" ref="L14:N14" si="0">SUM(L12:L13)</f>
        <v>8</v>
      </c>
      <c r="M14" s="23">
        <f>L14/N14</f>
        <v>0.53333333333333333</v>
      </c>
      <c r="N14" s="22">
        <f t="shared" si="0"/>
        <v>15</v>
      </c>
    </row>
    <row r="15" spans="1:45" s="2" customFormat="1" ht="22.5" x14ac:dyDescent="0.2">
      <c r="A15" s="20" t="s">
        <v>20</v>
      </c>
      <c r="B15" s="20" t="s">
        <v>31</v>
      </c>
      <c r="C15" s="20" t="s">
        <v>34</v>
      </c>
      <c r="D15" s="21" t="s">
        <v>18</v>
      </c>
      <c r="E15" s="20" t="s">
        <v>31</v>
      </c>
      <c r="F15" s="20" t="s">
        <v>44</v>
      </c>
      <c r="G15" s="21" t="s">
        <v>18</v>
      </c>
      <c r="I15" s="24" t="s">
        <v>22</v>
      </c>
    </row>
    <row r="16" spans="1:45" s="2" customFormat="1" ht="22.5" x14ac:dyDescent="0.2">
      <c r="A16" s="20" t="s">
        <v>20</v>
      </c>
      <c r="B16" s="20" t="s">
        <v>31</v>
      </c>
      <c r="C16" s="20" t="s">
        <v>35</v>
      </c>
      <c r="D16" s="21" t="s">
        <v>21</v>
      </c>
      <c r="E16" s="20" t="s">
        <v>31</v>
      </c>
      <c r="F16" s="20" t="s">
        <v>45</v>
      </c>
      <c r="G16" s="21" t="s">
        <v>21</v>
      </c>
    </row>
    <row r="17" spans="1:19" s="2" customFormat="1" ht="22.5" x14ac:dyDescent="0.2">
      <c r="A17" s="20" t="s">
        <v>20</v>
      </c>
      <c r="B17" s="20" t="s">
        <v>31</v>
      </c>
      <c r="C17" s="20" t="s">
        <v>36</v>
      </c>
      <c r="D17" s="21" t="s">
        <v>18</v>
      </c>
      <c r="E17" s="20" t="s">
        <v>31</v>
      </c>
      <c r="F17" s="20" t="s">
        <v>46</v>
      </c>
      <c r="G17" s="21" t="s">
        <v>18</v>
      </c>
      <c r="H17" s="50" t="s">
        <v>24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s="2" customFormat="1" ht="22.5" x14ac:dyDescent="0.2">
      <c r="A18" s="20" t="s">
        <v>20</v>
      </c>
      <c r="B18" s="20" t="s">
        <v>31</v>
      </c>
      <c r="C18" s="20" t="s">
        <v>37</v>
      </c>
      <c r="D18" s="21" t="s">
        <v>21</v>
      </c>
      <c r="E18" s="20" t="s">
        <v>31</v>
      </c>
      <c r="F18" s="20" t="s">
        <v>47</v>
      </c>
      <c r="G18" s="21" t="s">
        <v>21</v>
      </c>
    </row>
    <row r="19" spans="1:19" s="2" customFormat="1" ht="22.5" x14ac:dyDescent="0.2">
      <c r="A19" s="20" t="s">
        <v>20</v>
      </c>
      <c r="B19" s="20" t="s">
        <v>31</v>
      </c>
      <c r="C19" s="20" t="s">
        <v>38</v>
      </c>
      <c r="D19" s="21" t="s">
        <v>18</v>
      </c>
      <c r="E19" s="20" t="s">
        <v>31</v>
      </c>
      <c r="F19" s="20" t="s">
        <v>48</v>
      </c>
      <c r="G19" s="21" t="s">
        <v>18</v>
      </c>
      <c r="I19" s="48" t="s">
        <v>25</v>
      </c>
      <c r="J19" s="49"/>
      <c r="K19" s="45" t="s">
        <v>7</v>
      </c>
      <c r="L19" s="25" t="s">
        <v>12</v>
      </c>
      <c r="M19" s="26"/>
    </row>
    <row r="20" spans="1:19" s="2" customFormat="1" ht="22.5" x14ac:dyDescent="0.2">
      <c r="A20" s="20" t="s">
        <v>20</v>
      </c>
      <c r="B20" s="20" t="s">
        <v>31</v>
      </c>
      <c r="C20" s="20" t="s">
        <v>39</v>
      </c>
      <c r="D20" s="21" t="s">
        <v>21</v>
      </c>
      <c r="E20" s="20" t="s">
        <v>31</v>
      </c>
      <c r="F20" s="20" t="s">
        <v>49</v>
      </c>
      <c r="G20" s="21" t="s">
        <v>21</v>
      </c>
      <c r="I20" s="46" t="s">
        <v>26</v>
      </c>
      <c r="J20" s="66"/>
      <c r="K20" s="67">
        <f xml:space="preserve"> COUNTIF($B$13:$B$23,I20)+COUNTIF($B$27:$B$31,I20)</f>
        <v>2</v>
      </c>
      <c r="L20" s="68">
        <f>K20/$K$23</f>
        <v>0.13333333333333333</v>
      </c>
      <c r="M20" s="27"/>
    </row>
    <row r="21" spans="1:19" s="2" customFormat="1" ht="22.5" x14ac:dyDescent="0.2">
      <c r="A21" s="20" t="s">
        <v>23</v>
      </c>
      <c r="B21" s="20" t="s">
        <v>31</v>
      </c>
      <c r="C21" s="20" t="s">
        <v>40</v>
      </c>
      <c r="D21" s="21" t="s">
        <v>18</v>
      </c>
      <c r="E21" s="20" t="s">
        <v>31</v>
      </c>
      <c r="F21" s="20" t="s">
        <v>50</v>
      </c>
      <c r="G21" s="21" t="s">
        <v>18</v>
      </c>
      <c r="I21" s="46" t="s">
        <v>31</v>
      </c>
      <c r="J21" s="66"/>
      <c r="K21" s="67">
        <f xml:space="preserve"> COUNTIF($B$13:$B$23,I21)+COUNTIF($B$27:$B$31,I21)</f>
        <v>10</v>
      </c>
      <c r="L21" s="68">
        <f>K21/$K$23</f>
        <v>0.66666666666666663</v>
      </c>
      <c r="M21" s="27"/>
    </row>
    <row r="22" spans="1:19" s="2" customFormat="1" ht="22.5" x14ac:dyDescent="0.2">
      <c r="A22" s="20" t="s">
        <v>23</v>
      </c>
      <c r="B22" s="20" t="s">
        <v>31</v>
      </c>
      <c r="C22" s="20" t="s">
        <v>41</v>
      </c>
      <c r="D22" s="21" t="s">
        <v>18</v>
      </c>
      <c r="E22" s="20" t="s">
        <v>31</v>
      </c>
      <c r="F22" s="20" t="s">
        <v>51</v>
      </c>
      <c r="G22" s="21" t="s">
        <v>18</v>
      </c>
      <c r="I22" s="46" t="s">
        <v>3</v>
      </c>
      <c r="J22" s="66"/>
      <c r="K22" s="67">
        <f xml:space="preserve"> COUNTIF($B$13:$B$23,I22)+COUNTIF($B$27:$B$31,I22)</f>
        <v>3</v>
      </c>
      <c r="L22" s="68">
        <f>K22/$K$23</f>
        <v>0.2</v>
      </c>
      <c r="M22" s="27"/>
    </row>
    <row r="23" spans="1:19" s="2" customFormat="1" ht="14.25" x14ac:dyDescent="0.2">
      <c r="A23" s="41"/>
      <c r="B23" s="41"/>
      <c r="C23" s="41"/>
      <c r="D23" s="42"/>
      <c r="E23" s="41"/>
      <c r="F23" s="41"/>
      <c r="G23" s="42"/>
      <c r="I23" s="43" t="s">
        <v>7</v>
      </c>
      <c r="J23" s="44"/>
      <c r="K23" s="29">
        <f>SUM(K20:K22)</f>
        <v>15</v>
      </c>
      <c r="L23" s="30">
        <f>K23/K23</f>
        <v>1</v>
      </c>
      <c r="M23" s="27"/>
    </row>
    <row r="24" spans="1:19" s="2" customFormat="1" x14ac:dyDescent="0.25">
      <c r="A24" s="47" t="s">
        <v>27</v>
      </c>
      <c r="B24" s="47"/>
      <c r="C24" s="47"/>
      <c r="D24" s="47"/>
      <c r="E24" s="47"/>
      <c r="F24" s="47"/>
      <c r="G24" s="47"/>
      <c r="I24" s="24" t="s">
        <v>22</v>
      </c>
      <c r="M24" s="32"/>
    </row>
    <row r="25" spans="1:19" s="2" customFormat="1" ht="12" customHeight="1" x14ac:dyDescent="0.2">
      <c r="A25" s="7"/>
      <c r="B25" s="7"/>
      <c r="C25" s="7"/>
      <c r="D25" s="28"/>
      <c r="E25" s="7"/>
      <c r="F25" s="7"/>
      <c r="G25" s="28"/>
    </row>
    <row r="26" spans="1:19" s="2" customFormat="1" ht="14.25" x14ac:dyDescent="0.2">
      <c r="A26" s="31" t="s">
        <v>8</v>
      </c>
      <c r="B26" s="31" t="s">
        <v>28</v>
      </c>
      <c r="C26" s="16" t="s">
        <v>14</v>
      </c>
      <c r="D26" s="17" t="s">
        <v>15</v>
      </c>
      <c r="E26" s="7"/>
      <c r="F26" s="7"/>
      <c r="G26" s="28"/>
    </row>
    <row r="27" spans="1:19" s="2" customFormat="1" ht="14.25" x14ac:dyDescent="0.2">
      <c r="A27" s="33" t="s">
        <v>20</v>
      </c>
      <c r="B27" s="33" t="s">
        <v>26</v>
      </c>
      <c r="C27" s="34" t="s">
        <v>52</v>
      </c>
      <c r="D27" s="18" t="s">
        <v>21</v>
      </c>
      <c r="E27" s="7"/>
      <c r="F27" s="7"/>
      <c r="G27" s="28"/>
    </row>
    <row r="28" spans="1:19" s="2" customFormat="1" ht="14.25" x14ac:dyDescent="0.2">
      <c r="A28" s="35" t="s">
        <v>20</v>
      </c>
      <c r="B28" s="35" t="s">
        <v>3</v>
      </c>
      <c r="C28" s="34" t="s">
        <v>53</v>
      </c>
      <c r="D28" s="18" t="s">
        <v>21</v>
      </c>
      <c r="E28" s="7"/>
      <c r="F28" s="7"/>
      <c r="G28" s="28"/>
    </row>
    <row r="29" spans="1:19" s="2" customFormat="1" ht="14.25" x14ac:dyDescent="0.2">
      <c r="A29" s="35" t="s">
        <v>20</v>
      </c>
      <c r="B29" s="35" t="s">
        <v>3</v>
      </c>
      <c r="C29" s="34" t="s">
        <v>54</v>
      </c>
      <c r="D29" s="18" t="s">
        <v>18</v>
      </c>
      <c r="E29" s="7"/>
      <c r="F29" s="7"/>
      <c r="G29" s="28"/>
    </row>
    <row r="30" spans="1:19" s="2" customFormat="1" ht="14.25" x14ac:dyDescent="0.2">
      <c r="A30" s="35" t="s">
        <v>20</v>
      </c>
      <c r="B30" s="36" t="s">
        <v>26</v>
      </c>
      <c r="C30" s="34" t="s">
        <v>55</v>
      </c>
      <c r="D30" s="18" t="s">
        <v>18</v>
      </c>
      <c r="E30" s="7"/>
      <c r="F30" s="7"/>
      <c r="G30" s="28"/>
    </row>
    <row r="31" spans="1:19" s="2" customFormat="1" ht="14.25" x14ac:dyDescent="0.2">
      <c r="A31" s="35" t="s">
        <v>23</v>
      </c>
      <c r="B31" s="36" t="s">
        <v>3</v>
      </c>
      <c r="C31" s="34" t="s">
        <v>56</v>
      </c>
      <c r="D31" s="18" t="s">
        <v>21</v>
      </c>
      <c r="E31" s="37"/>
      <c r="F31" s="37"/>
      <c r="G31" s="38"/>
    </row>
    <row r="32" spans="1:19" s="2" customFormat="1" ht="14.25" x14ac:dyDescent="0.2"/>
    <row r="33" spans="1:19" s="2" customFormat="1" x14ac:dyDescent="0.25">
      <c r="H33"/>
      <c r="I33"/>
      <c r="J33"/>
      <c r="K33"/>
      <c r="L33"/>
      <c r="M33"/>
      <c r="N33"/>
      <c r="O33"/>
      <c r="P33"/>
      <c r="Q33"/>
      <c r="R33"/>
      <c r="S33"/>
    </row>
    <row r="34" spans="1:19" s="2" customFormat="1" x14ac:dyDescent="0.25">
      <c r="H34"/>
      <c r="I34"/>
      <c r="J34"/>
      <c r="K34"/>
      <c r="L34"/>
      <c r="M34"/>
      <c r="N34"/>
      <c r="O34"/>
      <c r="P34"/>
      <c r="Q34"/>
      <c r="R34"/>
      <c r="S34"/>
    </row>
    <row r="35" spans="1:19" s="2" customFormat="1" x14ac:dyDescent="0.25">
      <c r="H35"/>
      <c r="I35"/>
      <c r="J35"/>
      <c r="K35"/>
      <c r="L35"/>
      <c r="M35"/>
      <c r="N35"/>
      <c r="O35"/>
      <c r="P35"/>
      <c r="Q35"/>
      <c r="R35"/>
      <c r="S35"/>
    </row>
    <row r="36" spans="1:19" s="2" customFormat="1" x14ac:dyDescent="0.25">
      <c r="H36"/>
      <c r="I36"/>
      <c r="J36"/>
      <c r="K36"/>
      <c r="L36"/>
      <c r="M36"/>
      <c r="N36"/>
      <c r="O36"/>
      <c r="P36"/>
      <c r="Q36"/>
      <c r="R36"/>
      <c r="S36"/>
    </row>
    <row r="37" spans="1:19" s="2" customFormat="1" ht="14.25" x14ac:dyDescent="0.2"/>
    <row r="38" spans="1:19" s="2" customFormat="1" ht="14.25" x14ac:dyDescent="0.2">
      <c r="A38" s="37"/>
      <c r="B38" s="37"/>
      <c r="C38" s="37"/>
      <c r="D38" s="28"/>
      <c r="E38" s="37"/>
      <c r="F38" s="37"/>
      <c r="G38" s="38"/>
    </row>
    <row r="39" spans="1:19" s="2" customFormat="1" ht="14.25" x14ac:dyDescent="0.2">
      <c r="A39" s="37"/>
      <c r="B39" s="37"/>
      <c r="C39" s="37"/>
      <c r="D39" s="28"/>
      <c r="E39" s="37"/>
      <c r="F39" s="37"/>
      <c r="G39" s="38"/>
    </row>
    <row r="40" spans="1:19" s="2" customFormat="1" ht="14.25" x14ac:dyDescent="0.2">
      <c r="A40" s="10"/>
      <c r="D40" s="11"/>
      <c r="G40" s="10"/>
    </row>
    <row r="43" spans="1:19" ht="15" customHeight="1" x14ac:dyDescent="0.25"/>
    <row r="44" spans="1:19" ht="22.5" customHeight="1" x14ac:dyDescent="0.25"/>
  </sheetData>
  <mergeCells count="23">
    <mergeCell ref="A1:G1"/>
    <mergeCell ref="H1:S1"/>
    <mergeCell ref="A2:G2"/>
    <mergeCell ref="H2:S2"/>
    <mergeCell ref="A3:G3"/>
    <mergeCell ref="H3:S3"/>
    <mergeCell ref="A4:G4"/>
    <mergeCell ref="H4:S4"/>
    <mergeCell ref="A6:G6"/>
    <mergeCell ref="H6:S6"/>
    <mergeCell ref="A8:G8"/>
    <mergeCell ref="H8:S8"/>
    <mergeCell ref="A24:G24"/>
    <mergeCell ref="I19:J19"/>
    <mergeCell ref="H17:S17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CAMPECHE</vt:lpstr>
      <vt:lpstr>CAMPECHE!Área_de_impresión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2022-02-02T23:03:06Z</cp:lastPrinted>
  <dcterms:created xsi:type="dcterms:W3CDTF">2021-11-10T14:59:34Z</dcterms:created>
  <dcterms:modified xsi:type="dcterms:W3CDTF">2022-02-02T23:03:35Z</dcterms:modified>
</cp:coreProperties>
</file>